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VIA VOZ - PROJETOS\NOVA LIMA\BELÁGIO\M-03 MURO DE FLEXÃO\"/>
    </mc:Choice>
  </mc:AlternateContent>
  <bookViews>
    <workbookView xWindow="0" yWindow="0" windowWidth="20490" windowHeight="7650"/>
  </bookViews>
  <sheets>
    <sheet name="PLANIHA " sheetId="1" r:id="rId1"/>
    <sheet name="LEVANTAMENTO" sheetId="2" r:id="rId2"/>
  </sheets>
  <definedNames>
    <definedName name="_xlnm.Print_Area" localSheetId="0">'PLANIHA '!$A$1:$D$18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8" i="1" l="1"/>
  <c r="D17" i="1" l="1"/>
  <c r="D9" i="1"/>
  <c r="B43" i="2"/>
  <c r="B42" i="2"/>
  <c r="B34" i="2"/>
  <c r="C16" i="2"/>
  <c r="D16" i="2"/>
  <c r="D4" i="2"/>
  <c r="C20" i="2" l="1"/>
  <c r="E20" i="2" s="1"/>
  <c r="C18" i="2"/>
  <c r="E18" i="2" s="1"/>
  <c r="E16" i="2"/>
  <c r="F16" i="2" s="1"/>
  <c r="F18" i="2" l="1"/>
  <c r="F20" i="2" s="1"/>
  <c r="F23" i="2" s="1"/>
  <c r="D12" i="1" s="1"/>
  <c r="D11" i="1" l="1"/>
  <c r="D10" i="1"/>
  <c r="B35" i="2"/>
  <c r="D14" i="1" s="1"/>
  <c r="B30" i="2"/>
  <c r="D13" i="1" s="1"/>
  <c r="C8" i="2" l="1"/>
  <c r="E8" i="2" s="1"/>
  <c r="C6" i="2"/>
  <c r="E6" i="2" s="1"/>
  <c r="C4" i="2"/>
  <c r="E4" i="2" s="1"/>
  <c r="F4" i="2" s="1"/>
  <c r="F6" i="2" l="1"/>
  <c r="F8" i="2" s="1"/>
  <c r="F11" i="2" l="1"/>
  <c r="D8" i="1" s="1"/>
</calcChain>
</file>

<file path=xl/sharedStrings.xml><?xml version="1.0" encoding="utf-8"?>
<sst xmlns="http://schemas.openxmlformats.org/spreadsheetml/2006/main" count="71" uniqueCount="53">
  <si>
    <t>Data:</t>
  </si>
  <si>
    <t>PLANILHA DE QUANTIDADES</t>
  </si>
  <si>
    <t>Item</t>
  </si>
  <si>
    <t>Descrição</t>
  </si>
  <si>
    <t>Unid.</t>
  </si>
  <si>
    <t>Quant.</t>
  </si>
  <si>
    <t>m²</t>
  </si>
  <si>
    <t>m³</t>
  </si>
  <si>
    <t>m</t>
  </si>
  <si>
    <t>ESCAVAÇÃO</t>
  </si>
  <si>
    <t>ESTACA</t>
  </si>
  <si>
    <t>ÁREA DA SEÇÃO (m²)</t>
  </si>
  <si>
    <t>ÁREA MÉDIA (m²)</t>
  </si>
  <si>
    <t>DISTÂNCIA (m)</t>
  </si>
  <si>
    <t>VOLUME (m³)</t>
  </si>
  <si>
    <t>VOLUME ACUM. (m³)</t>
  </si>
  <si>
    <t>PLANILHA ORÇAMENTÁRIA ANALÍTICA</t>
  </si>
  <si>
    <t>OBRA:</t>
  </si>
  <si>
    <t>LOCAL:</t>
  </si>
  <si>
    <t>VOLUME</t>
  </si>
  <si>
    <t xml:space="preserve">Escavação, carga e transporte de material de 1ª categoria </t>
  </si>
  <si>
    <t>Aterro compactado manualmente - GC&gt;100% (Proctor normal)</t>
  </si>
  <si>
    <t>Areia adensada</t>
  </si>
  <si>
    <t>AREIA ADENSADA</t>
  </si>
  <si>
    <t>Aço CA-50</t>
  </si>
  <si>
    <t>kg</t>
  </si>
  <si>
    <t>Concreto fck=30 MPa</t>
  </si>
  <si>
    <t xml:space="preserve">Formas de compensado plastificado 10 mm - uso geral - utilização de 3 vezes - confecção, instalação e retirada </t>
  </si>
  <si>
    <t>MURO</t>
  </si>
  <si>
    <t>EXTENSÃO</t>
  </si>
  <si>
    <t>ÁREA SEÇÃO</t>
  </si>
  <si>
    <t>ATERRO COMPACTADO</t>
  </si>
  <si>
    <t>EXT</t>
  </si>
  <si>
    <t>GEOTEXTIL</t>
  </si>
  <si>
    <t>COMP SEÇÃO</t>
  </si>
  <si>
    <t>AREA</t>
  </si>
  <si>
    <t>Geotextil não tecido gr&gt;300g/m²</t>
  </si>
  <si>
    <t>CONCRETO</t>
  </si>
  <si>
    <t>FORMA</t>
  </si>
  <si>
    <t>ARMADURA</t>
  </si>
  <si>
    <t>NOVA LIMA - MG</t>
  </si>
  <si>
    <t>E0+3,8</t>
  </si>
  <si>
    <t>E0+10</t>
  </si>
  <si>
    <t>E1</t>
  </si>
  <si>
    <t>E1+12</t>
  </si>
  <si>
    <t>ÁREA SEÇÃO 1</t>
  </si>
  <si>
    <t>ÁREA SEÇÃO 2</t>
  </si>
  <si>
    <t>Canaleta retangular em concreto 40X40cm</t>
  </si>
  <si>
    <t>Revestimento vegetal</t>
  </si>
  <si>
    <t>Tubo dreno PEAD 50 mm corrugado ranhurado, envolto em geotêxtil</t>
  </si>
  <si>
    <t>Dreno horizontal Profundo 50mm</t>
  </si>
  <si>
    <t>Concreto fck=25 MPa</t>
  </si>
  <si>
    <t>CONTENÇÕES NA ESTRADA DO BELÁGIO - M03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</si>
</sst>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47626</xdr:rowOff>
    </xdr:from>
    <xdr:to>
      <xdr:col>3</xdr:col>
      <xdr:colOff>685800</xdr:colOff>
      <xdr:row>1</xdr:row>
      <xdr:rowOff>295276</xdr:rowOff>
    </xdr:to>
    <xdr:pic>
      <xdr:nvPicPr>
        <xdr:cNvPr id="8" name="Imagem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47626"/>
          <a:ext cx="10858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zoomScaleSheetLayoutView="100" workbookViewId="0">
      <selection activeCell="B4" sqref="B4"/>
    </sheetView>
  </sheetViews>
  <sheetFormatPr defaultRowHeight="15" x14ac:dyDescent="0.25"/>
  <cols>
    <col min="1" max="1" width="12.7109375" customWidth="1"/>
    <col min="2" max="2" width="57" customWidth="1"/>
    <col min="3" max="3" width="6.85546875" customWidth="1"/>
    <col min="4" max="4" width="12.85546875" customWidth="1"/>
  </cols>
  <sheetData>
    <row r="1" spans="1:4" ht="15" customHeight="1" x14ac:dyDescent="0.25">
      <c r="A1" s="25" t="s">
        <v>16</v>
      </c>
      <c r="B1" s="25"/>
      <c r="C1" s="26"/>
      <c r="D1" s="26"/>
    </row>
    <row r="2" spans="1:4" ht="29.25" customHeight="1" x14ac:dyDescent="0.25">
      <c r="A2" s="25"/>
      <c r="B2" s="25"/>
      <c r="C2" s="26"/>
      <c r="D2" s="26"/>
    </row>
    <row r="3" spans="1:4" ht="15" customHeight="1" x14ac:dyDescent="0.25">
      <c r="A3" s="11" t="s">
        <v>17</v>
      </c>
      <c r="B3" s="7" t="s">
        <v>52</v>
      </c>
      <c r="C3" s="26" t="s">
        <v>0</v>
      </c>
      <c r="D3" s="26"/>
    </row>
    <row r="4" spans="1:4" ht="15" customHeight="1" x14ac:dyDescent="0.25">
      <c r="A4" s="12" t="s">
        <v>18</v>
      </c>
      <c r="B4" s="7" t="s">
        <v>40</v>
      </c>
      <c r="C4" s="27">
        <v>45044</v>
      </c>
      <c r="D4" s="26"/>
    </row>
    <row r="5" spans="1:4" x14ac:dyDescent="0.25">
      <c r="A5" s="28" t="s">
        <v>1</v>
      </c>
      <c r="B5" s="28"/>
      <c r="C5" s="28"/>
      <c r="D5" s="28"/>
    </row>
    <row r="6" spans="1:4" x14ac:dyDescent="0.25">
      <c r="A6" s="28"/>
      <c r="B6" s="28"/>
      <c r="C6" s="28"/>
      <c r="D6" s="28"/>
    </row>
    <row r="7" spans="1:4" x14ac:dyDescent="0.25">
      <c r="A7" s="1" t="s">
        <v>2</v>
      </c>
      <c r="B7" s="2" t="s">
        <v>3</v>
      </c>
      <c r="C7" s="1" t="s">
        <v>4</v>
      </c>
      <c r="D7" s="3" t="s">
        <v>5</v>
      </c>
    </row>
    <row r="8" spans="1:4" x14ac:dyDescent="0.25">
      <c r="A8" s="4">
        <v>1</v>
      </c>
      <c r="B8" s="10" t="s">
        <v>20</v>
      </c>
      <c r="C8" s="4" t="s">
        <v>7</v>
      </c>
      <c r="D8" s="14">
        <f>LEVANTAMENTO!F11</f>
        <v>207.32999999999998</v>
      </c>
    </row>
    <row r="9" spans="1:4" x14ac:dyDescent="0.25">
      <c r="A9" s="4">
        <v>3</v>
      </c>
      <c r="B9" s="6" t="s">
        <v>26</v>
      </c>
      <c r="C9" s="4" t="s">
        <v>7</v>
      </c>
      <c r="D9" s="14">
        <f>LEVANTAMENTO!B42</f>
        <v>59.783999999999999</v>
      </c>
    </row>
    <row r="10" spans="1:4" ht="30" x14ac:dyDescent="0.25">
      <c r="A10" s="4">
        <v>4</v>
      </c>
      <c r="B10" s="6" t="s">
        <v>27</v>
      </c>
      <c r="C10" s="4" t="s">
        <v>6</v>
      </c>
      <c r="D10" s="14">
        <f>LEVANTAMENTO!B43</f>
        <v>225.6</v>
      </c>
    </row>
    <row r="11" spans="1:4" x14ac:dyDescent="0.25">
      <c r="A11" s="4">
        <v>5</v>
      </c>
      <c r="B11" s="6" t="s">
        <v>24</v>
      </c>
      <c r="C11" s="4" t="s">
        <v>25</v>
      </c>
      <c r="D11" s="14">
        <f>LEVANTAMENTO!B44</f>
        <v>1840.52</v>
      </c>
    </row>
    <row r="12" spans="1:4" x14ac:dyDescent="0.25">
      <c r="A12" s="4">
        <v>6</v>
      </c>
      <c r="B12" s="5" t="s">
        <v>21</v>
      </c>
      <c r="C12" s="4" t="s">
        <v>7</v>
      </c>
      <c r="D12" s="14">
        <f>LEVANTAMENTO!F23</f>
        <v>225.14</v>
      </c>
    </row>
    <row r="13" spans="1:4" x14ac:dyDescent="0.25">
      <c r="A13" s="4">
        <v>7</v>
      </c>
      <c r="B13" s="5" t="s">
        <v>22</v>
      </c>
      <c r="C13" s="4" t="s">
        <v>7</v>
      </c>
      <c r="D13" s="14">
        <f>LEVANTAMENTO!B30</f>
        <v>43.427999999999997</v>
      </c>
    </row>
    <row r="14" spans="1:4" x14ac:dyDescent="0.25">
      <c r="A14" s="4">
        <v>8</v>
      </c>
      <c r="B14" s="5" t="s">
        <v>36</v>
      </c>
      <c r="C14" s="4" t="s">
        <v>6</v>
      </c>
      <c r="D14" s="14">
        <f>LEVANTAMENTO!B35</f>
        <v>109.97999999999999</v>
      </c>
    </row>
    <row r="15" spans="1:4" x14ac:dyDescent="0.25">
      <c r="A15" s="4">
        <v>9</v>
      </c>
      <c r="B15" s="5" t="s">
        <v>51</v>
      </c>
      <c r="C15" s="4"/>
      <c r="D15" s="14">
        <f>0.06*28</f>
        <v>1.68</v>
      </c>
    </row>
    <row r="16" spans="1:4" x14ac:dyDescent="0.25">
      <c r="A16" s="4">
        <v>10</v>
      </c>
      <c r="B16" s="5" t="s">
        <v>48</v>
      </c>
      <c r="C16" s="4" t="s">
        <v>6</v>
      </c>
      <c r="D16" s="14">
        <v>45</v>
      </c>
    </row>
    <row r="17" spans="1:4" ht="30" x14ac:dyDescent="0.25">
      <c r="A17" s="4">
        <v>11</v>
      </c>
      <c r="B17" s="6" t="s">
        <v>49</v>
      </c>
      <c r="C17" s="4" t="s">
        <v>8</v>
      </c>
      <c r="D17" s="14">
        <f>28*2.5</f>
        <v>70</v>
      </c>
    </row>
    <row r="18" spans="1:4" x14ac:dyDescent="0.25">
      <c r="A18" s="4">
        <v>12</v>
      </c>
      <c r="B18" s="6" t="s">
        <v>50</v>
      </c>
      <c r="C18" s="4" t="s">
        <v>8</v>
      </c>
      <c r="D18" s="14">
        <f>9*6</f>
        <v>54</v>
      </c>
    </row>
    <row r="19" spans="1:4" x14ac:dyDescent="0.25">
      <c r="A19" s="4">
        <v>13</v>
      </c>
      <c r="B19" s="6" t="s">
        <v>47</v>
      </c>
      <c r="C19" s="4" t="s">
        <v>8</v>
      </c>
      <c r="D19" s="14">
        <v>80</v>
      </c>
    </row>
  </sheetData>
  <mergeCells count="5">
    <mergeCell ref="A1:B2"/>
    <mergeCell ref="C1:D2"/>
    <mergeCell ref="C3:D3"/>
    <mergeCell ref="C4:D4"/>
    <mergeCell ref="A5:D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8" workbookViewId="0">
      <selection activeCell="E49" sqref="E49"/>
    </sheetView>
  </sheetViews>
  <sheetFormatPr defaultRowHeight="15" x14ac:dyDescent="0.25"/>
  <cols>
    <col min="1" max="1" width="12.85546875" customWidth="1"/>
    <col min="2" max="2" width="18.85546875" customWidth="1"/>
    <col min="3" max="3" width="16.42578125" bestFit="1" customWidth="1"/>
    <col min="4" max="4" width="14.28515625" bestFit="1" customWidth="1"/>
    <col min="5" max="5" width="17.28515625" bestFit="1" customWidth="1"/>
    <col min="6" max="6" width="13.5703125" customWidth="1"/>
  </cols>
  <sheetData>
    <row r="1" spans="1:6" x14ac:dyDescent="0.25">
      <c r="A1" s="38" t="s">
        <v>9</v>
      </c>
      <c r="B1" s="39"/>
      <c r="C1" s="39"/>
      <c r="D1" s="39"/>
      <c r="E1" s="39"/>
      <c r="F1" s="40"/>
    </row>
    <row r="2" spans="1:6" x14ac:dyDescent="0.25">
      <c r="A2" s="41" t="s">
        <v>10</v>
      </c>
      <c r="B2" s="41" t="s">
        <v>11</v>
      </c>
      <c r="C2" s="41" t="s">
        <v>12</v>
      </c>
      <c r="D2" s="41" t="s">
        <v>13</v>
      </c>
      <c r="E2" s="41" t="s">
        <v>14</v>
      </c>
      <c r="F2" s="41" t="s">
        <v>15</v>
      </c>
    </row>
    <row r="3" spans="1:6" x14ac:dyDescent="0.25">
      <c r="A3" s="41"/>
      <c r="B3" s="41"/>
      <c r="C3" s="41"/>
      <c r="D3" s="41"/>
      <c r="E3" s="41"/>
      <c r="F3" s="41"/>
    </row>
    <row r="4" spans="1:6" x14ac:dyDescent="0.25">
      <c r="A4" s="8" t="s">
        <v>41</v>
      </c>
      <c r="B4" s="8">
        <v>8.8000000000000007</v>
      </c>
      <c r="C4" s="29">
        <f>(B4+B5)/2</f>
        <v>8.5500000000000007</v>
      </c>
      <c r="D4" s="29">
        <f>10-3.8</f>
        <v>6.2</v>
      </c>
      <c r="E4" s="29">
        <f>C4*D4</f>
        <v>53.010000000000005</v>
      </c>
      <c r="F4" s="29">
        <f>E4</f>
        <v>53.010000000000005</v>
      </c>
    </row>
    <row r="5" spans="1:6" x14ac:dyDescent="0.25">
      <c r="A5" s="30" t="s">
        <v>42</v>
      </c>
      <c r="B5" s="32">
        <v>8.3000000000000007</v>
      </c>
      <c r="C5" s="29"/>
      <c r="D5" s="29"/>
      <c r="E5" s="29"/>
      <c r="F5" s="29"/>
    </row>
    <row r="6" spans="1:6" x14ac:dyDescent="0.25">
      <c r="A6" s="31"/>
      <c r="B6" s="33"/>
      <c r="C6" s="29">
        <f>(B5+B7)/2</f>
        <v>7.5</v>
      </c>
      <c r="D6" s="29">
        <v>10</v>
      </c>
      <c r="E6" s="29">
        <f t="shared" ref="E6" si="0">C6*D6</f>
        <v>75</v>
      </c>
      <c r="F6" s="29">
        <f>E6+F4</f>
        <v>128.01</v>
      </c>
    </row>
    <row r="7" spans="1:6" x14ac:dyDescent="0.25">
      <c r="A7" s="36" t="s">
        <v>43</v>
      </c>
      <c r="B7" s="34">
        <v>6.7</v>
      </c>
      <c r="C7" s="29"/>
      <c r="D7" s="29"/>
      <c r="E7" s="29"/>
      <c r="F7" s="29"/>
    </row>
    <row r="8" spans="1:6" x14ac:dyDescent="0.25">
      <c r="A8" s="37"/>
      <c r="B8" s="35"/>
      <c r="C8" s="29">
        <f t="shared" ref="C8" si="1">(B7+B9)/2</f>
        <v>6.6099999999999994</v>
      </c>
      <c r="D8" s="29">
        <v>12</v>
      </c>
      <c r="E8" s="29">
        <f t="shared" ref="E8" si="2">C8*D8</f>
        <v>79.319999999999993</v>
      </c>
      <c r="F8" s="29">
        <f t="shared" ref="F8" si="3">E8+F6</f>
        <v>207.32999999999998</v>
      </c>
    </row>
    <row r="9" spans="1:6" x14ac:dyDescent="0.25">
      <c r="A9" s="36" t="s">
        <v>44</v>
      </c>
      <c r="B9" s="34">
        <v>6.52</v>
      </c>
      <c r="C9" s="29"/>
      <c r="D9" s="29"/>
      <c r="E9" s="29"/>
      <c r="F9" s="29"/>
    </row>
    <row r="10" spans="1:6" x14ac:dyDescent="0.25">
      <c r="A10" s="37"/>
      <c r="B10" s="35"/>
      <c r="C10" s="22"/>
      <c r="D10" s="22"/>
      <c r="E10" s="22"/>
      <c r="F10" s="22"/>
    </row>
    <row r="11" spans="1:6" x14ac:dyDescent="0.25">
      <c r="A11" s="15"/>
      <c r="B11" s="16"/>
      <c r="C11" s="13"/>
      <c r="D11" s="13"/>
      <c r="E11" s="13"/>
      <c r="F11" s="9">
        <f>F8</f>
        <v>207.32999999999998</v>
      </c>
    </row>
    <row r="12" spans="1:6" x14ac:dyDescent="0.25">
      <c r="A12" s="19"/>
      <c r="B12" s="18"/>
      <c r="C12" s="18"/>
      <c r="D12" s="18"/>
      <c r="E12" s="19"/>
      <c r="F12" s="17"/>
    </row>
    <row r="13" spans="1:6" x14ac:dyDescent="0.25">
      <c r="A13" s="38" t="s">
        <v>31</v>
      </c>
      <c r="B13" s="39"/>
      <c r="C13" s="39"/>
      <c r="D13" s="39"/>
      <c r="E13" s="39"/>
      <c r="F13" s="40"/>
    </row>
    <row r="14" spans="1:6" x14ac:dyDescent="0.25">
      <c r="A14" s="41" t="s">
        <v>10</v>
      </c>
      <c r="B14" s="41" t="s">
        <v>11</v>
      </c>
      <c r="C14" s="41" t="s">
        <v>12</v>
      </c>
      <c r="D14" s="41" t="s">
        <v>13</v>
      </c>
      <c r="E14" s="41" t="s">
        <v>14</v>
      </c>
      <c r="F14" s="41" t="s">
        <v>15</v>
      </c>
    </row>
    <row r="15" spans="1:6" x14ac:dyDescent="0.25">
      <c r="A15" s="41"/>
      <c r="B15" s="41"/>
      <c r="C15" s="41"/>
      <c r="D15" s="41"/>
      <c r="E15" s="41"/>
      <c r="F15" s="41"/>
    </row>
    <row r="16" spans="1:6" x14ac:dyDescent="0.25">
      <c r="A16" s="8" t="s">
        <v>41</v>
      </c>
      <c r="B16" s="8">
        <v>6.5</v>
      </c>
      <c r="C16" s="29">
        <f>(B16+B17)/2</f>
        <v>8.1</v>
      </c>
      <c r="D16" s="29">
        <f>10-3.8</f>
        <v>6.2</v>
      </c>
      <c r="E16" s="29">
        <f>C16*D16</f>
        <v>50.22</v>
      </c>
      <c r="F16" s="29">
        <f>E16</f>
        <v>50.22</v>
      </c>
    </row>
    <row r="17" spans="1:6" x14ac:dyDescent="0.25">
      <c r="A17" s="30" t="s">
        <v>42</v>
      </c>
      <c r="B17" s="32">
        <v>9.6999999999999993</v>
      </c>
      <c r="C17" s="29"/>
      <c r="D17" s="29"/>
      <c r="E17" s="29"/>
      <c r="F17" s="29"/>
    </row>
    <row r="18" spans="1:6" x14ac:dyDescent="0.25">
      <c r="A18" s="31"/>
      <c r="B18" s="33"/>
      <c r="C18" s="29">
        <f>(B17+B19)/2</f>
        <v>8.8999999999999986</v>
      </c>
      <c r="D18" s="29">
        <v>10</v>
      </c>
      <c r="E18" s="29">
        <f t="shared" ref="E18" si="4">C18*D18</f>
        <v>88.999999999999986</v>
      </c>
      <c r="F18" s="29">
        <f>E18+F16</f>
        <v>139.21999999999997</v>
      </c>
    </row>
    <row r="19" spans="1:6" x14ac:dyDescent="0.25">
      <c r="A19" s="36" t="s">
        <v>43</v>
      </c>
      <c r="B19" s="34">
        <v>8.1</v>
      </c>
      <c r="C19" s="29"/>
      <c r="D19" s="29"/>
      <c r="E19" s="29"/>
      <c r="F19" s="29"/>
    </row>
    <row r="20" spans="1:6" x14ac:dyDescent="0.25">
      <c r="A20" s="37"/>
      <c r="B20" s="35"/>
      <c r="C20" s="29">
        <f t="shared" ref="C20" si="5">(B19+B21)/2</f>
        <v>7.16</v>
      </c>
      <c r="D20" s="29">
        <v>12</v>
      </c>
      <c r="E20" s="29">
        <f t="shared" ref="E20" si="6">C20*D20</f>
        <v>85.92</v>
      </c>
      <c r="F20" s="29">
        <f t="shared" ref="F20" si="7">E20+F18</f>
        <v>225.14</v>
      </c>
    </row>
    <row r="21" spans="1:6" x14ac:dyDescent="0.25">
      <c r="A21" s="36" t="s">
        <v>44</v>
      </c>
      <c r="B21" s="34">
        <v>6.22</v>
      </c>
      <c r="C21" s="29"/>
      <c r="D21" s="29"/>
      <c r="E21" s="29"/>
      <c r="F21" s="29"/>
    </row>
    <row r="22" spans="1:6" x14ac:dyDescent="0.25">
      <c r="A22" s="37"/>
      <c r="B22" s="35"/>
      <c r="C22" s="22"/>
      <c r="D22" s="22"/>
      <c r="E22" s="22"/>
      <c r="F22" s="22"/>
    </row>
    <row r="23" spans="1:6" x14ac:dyDescent="0.25">
      <c r="A23" s="21"/>
      <c r="B23" s="23"/>
      <c r="C23" s="22"/>
      <c r="D23" s="22"/>
      <c r="E23" s="22"/>
      <c r="F23" s="9">
        <f>F20</f>
        <v>225.14</v>
      </c>
    </row>
    <row r="24" spans="1:6" x14ac:dyDescent="0.25">
      <c r="A24" s="19"/>
      <c r="B24" s="18"/>
      <c r="C24" s="18"/>
      <c r="D24" s="18"/>
      <c r="E24" s="19"/>
      <c r="F24" s="17"/>
    </row>
    <row r="25" spans="1:6" x14ac:dyDescent="0.25">
      <c r="A25" s="19"/>
      <c r="B25" s="18"/>
      <c r="C25" s="18"/>
      <c r="D25" s="18"/>
      <c r="E25" s="19"/>
      <c r="F25" s="17"/>
    </row>
    <row r="26" spans="1:6" x14ac:dyDescent="0.25">
      <c r="A26" s="19"/>
      <c r="B26" s="18"/>
      <c r="C26" s="18"/>
      <c r="D26" s="18"/>
      <c r="E26" s="19"/>
      <c r="F26" s="17"/>
    </row>
    <row r="27" spans="1:6" x14ac:dyDescent="0.25">
      <c r="A27" s="38" t="s">
        <v>23</v>
      </c>
      <c r="B27" s="39"/>
      <c r="C27" s="39"/>
      <c r="D27" s="39"/>
      <c r="E27" s="39"/>
      <c r="F27" s="40"/>
    </row>
    <row r="28" spans="1:6" x14ac:dyDescent="0.25">
      <c r="A28" s="19" t="s">
        <v>30</v>
      </c>
      <c r="B28" s="18">
        <v>1.54</v>
      </c>
      <c r="C28" s="18"/>
      <c r="D28" s="18"/>
      <c r="E28" s="19"/>
      <c r="F28" s="17"/>
    </row>
    <row r="29" spans="1:6" x14ac:dyDescent="0.25">
      <c r="A29" s="19" t="s">
        <v>32</v>
      </c>
      <c r="B29" s="18">
        <v>28.2</v>
      </c>
      <c r="C29" s="18"/>
      <c r="D29" s="18"/>
      <c r="E29" s="19"/>
      <c r="F29" s="17"/>
    </row>
    <row r="30" spans="1:6" x14ac:dyDescent="0.25">
      <c r="A30" s="19" t="s">
        <v>19</v>
      </c>
      <c r="B30" s="18">
        <f>B28*B29</f>
        <v>43.427999999999997</v>
      </c>
      <c r="C30" s="18"/>
      <c r="D30" s="18"/>
      <c r="E30" s="19"/>
      <c r="F30" s="17"/>
    </row>
    <row r="31" spans="1:6" x14ac:dyDescent="0.25">
      <c r="A31" s="19"/>
      <c r="B31" s="18"/>
      <c r="C31" s="18"/>
      <c r="D31" s="18"/>
      <c r="E31" s="19"/>
      <c r="F31" s="17"/>
    </row>
    <row r="32" spans="1:6" x14ac:dyDescent="0.25">
      <c r="A32" s="38" t="s">
        <v>33</v>
      </c>
      <c r="B32" s="39"/>
      <c r="C32" s="39"/>
      <c r="D32" s="39"/>
      <c r="E32" s="39"/>
      <c r="F32" s="40"/>
    </row>
    <row r="33" spans="1:6" x14ac:dyDescent="0.25">
      <c r="A33" s="19" t="s">
        <v>34</v>
      </c>
      <c r="B33" s="18">
        <v>3.9</v>
      </c>
      <c r="C33" s="18"/>
      <c r="D33" s="18"/>
      <c r="E33" s="19"/>
      <c r="F33" s="17"/>
    </row>
    <row r="34" spans="1:6" x14ac:dyDescent="0.25">
      <c r="A34" s="19" t="s">
        <v>32</v>
      </c>
      <c r="B34" s="18">
        <f>B29</f>
        <v>28.2</v>
      </c>
      <c r="C34" s="18"/>
      <c r="D34" s="18"/>
      <c r="E34" s="19"/>
      <c r="F34" s="17"/>
    </row>
    <row r="35" spans="1:6" x14ac:dyDescent="0.25">
      <c r="A35" s="19" t="s">
        <v>35</v>
      </c>
      <c r="B35" s="18">
        <f>B33*B34</f>
        <v>109.97999999999999</v>
      </c>
      <c r="C35" s="18"/>
      <c r="D35" s="18"/>
      <c r="E35" s="19"/>
      <c r="F35" s="17"/>
    </row>
    <row r="36" spans="1:6" x14ac:dyDescent="0.25">
      <c r="A36" s="19"/>
      <c r="B36" s="18"/>
      <c r="C36" s="18"/>
      <c r="D36" s="18"/>
      <c r="E36" s="19"/>
      <c r="F36" s="17"/>
    </row>
    <row r="37" spans="1:6" x14ac:dyDescent="0.25">
      <c r="A37" s="19"/>
      <c r="B37" s="18"/>
      <c r="C37" s="18"/>
      <c r="D37" s="18"/>
      <c r="E37" s="19"/>
      <c r="F37" s="17"/>
    </row>
    <row r="38" spans="1:6" x14ac:dyDescent="0.25">
      <c r="A38" s="42" t="s">
        <v>28</v>
      </c>
      <c r="B38" s="42"/>
      <c r="C38" s="42"/>
      <c r="D38" s="42"/>
      <c r="E38" s="42"/>
      <c r="F38" s="17"/>
    </row>
    <row r="39" spans="1:6" x14ac:dyDescent="0.25">
      <c r="A39" s="19" t="s">
        <v>29</v>
      </c>
      <c r="B39" s="18">
        <v>28.2</v>
      </c>
      <c r="C39" s="18"/>
      <c r="D39" s="18"/>
      <c r="E39" s="18"/>
      <c r="F39" s="17"/>
    </row>
    <row r="40" spans="1:6" x14ac:dyDescent="0.25">
      <c r="A40" s="19" t="s">
        <v>45</v>
      </c>
      <c r="B40" s="18">
        <v>2.0099999999999998</v>
      </c>
      <c r="C40" s="18"/>
      <c r="D40" s="18"/>
      <c r="E40" s="18"/>
      <c r="F40" s="17"/>
    </row>
    <row r="41" spans="1:6" x14ac:dyDescent="0.25">
      <c r="A41" s="19" t="s">
        <v>46</v>
      </c>
      <c r="B41" s="18">
        <v>2.23</v>
      </c>
      <c r="D41" s="18"/>
      <c r="E41" s="18"/>
      <c r="F41" s="17"/>
    </row>
    <row r="42" spans="1:6" x14ac:dyDescent="0.25">
      <c r="A42" s="19" t="s">
        <v>37</v>
      </c>
      <c r="B42" s="18">
        <f>(B40+B41)*B39/2</f>
        <v>59.783999999999999</v>
      </c>
      <c r="C42" s="18"/>
      <c r="D42" s="18"/>
      <c r="E42" s="18"/>
      <c r="F42" s="17"/>
    </row>
    <row r="43" spans="1:6" x14ac:dyDescent="0.25">
      <c r="A43" s="20" t="s">
        <v>38</v>
      </c>
      <c r="B43" s="18">
        <f>8*B39</f>
        <v>225.6</v>
      </c>
      <c r="C43" s="18"/>
      <c r="D43" s="18"/>
      <c r="E43" s="18"/>
      <c r="F43" s="17"/>
    </row>
    <row r="44" spans="1:6" x14ac:dyDescent="0.25">
      <c r="A44" s="19" t="s">
        <v>39</v>
      </c>
      <c r="B44" s="18">
        <v>1840.52</v>
      </c>
      <c r="C44" s="18"/>
      <c r="D44" s="18"/>
      <c r="E44" s="18"/>
      <c r="F44" s="17"/>
    </row>
    <row r="45" spans="1:6" x14ac:dyDescent="0.25">
      <c r="C45" s="18"/>
      <c r="D45" s="18"/>
      <c r="E45" s="18"/>
      <c r="F45" s="17"/>
    </row>
    <row r="46" spans="1:6" x14ac:dyDescent="0.25">
      <c r="C46" s="18"/>
      <c r="D46" s="18"/>
      <c r="E46" s="18"/>
      <c r="F46" s="17"/>
    </row>
    <row r="47" spans="1:6" x14ac:dyDescent="0.25">
      <c r="C47" s="18"/>
      <c r="D47" s="9"/>
      <c r="E47" s="18"/>
      <c r="F47" s="17"/>
    </row>
    <row r="48" spans="1:6" x14ac:dyDescent="0.25">
      <c r="A48" s="19"/>
      <c r="B48" s="18"/>
      <c r="C48" s="18"/>
      <c r="D48" s="24"/>
      <c r="E48" s="18"/>
      <c r="F48" s="17"/>
    </row>
  </sheetData>
  <mergeCells count="53">
    <mergeCell ref="F8:F9"/>
    <mergeCell ref="B9:B10"/>
    <mergeCell ref="A13:F13"/>
    <mergeCell ref="F18:F19"/>
    <mergeCell ref="A19:A20"/>
    <mergeCell ref="B19:B20"/>
    <mergeCell ref="C20:C21"/>
    <mergeCell ref="D20:D21"/>
    <mergeCell ref="E20:E21"/>
    <mergeCell ref="F20:F21"/>
    <mergeCell ref="A21:A22"/>
    <mergeCell ref="B21:B22"/>
    <mergeCell ref="A17:A18"/>
    <mergeCell ref="B17:B18"/>
    <mergeCell ref="C18:C19"/>
    <mergeCell ref="D18:D19"/>
    <mergeCell ref="A27:F27"/>
    <mergeCell ref="A32:F32"/>
    <mergeCell ref="F14:F15"/>
    <mergeCell ref="A38:E38"/>
    <mergeCell ref="A14:A15"/>
    <mergeCell ref="B14:B15"/>
    <mergeCell ref="C14:C15"/>
    <mergeCell ref="D14:D15"/>
    <mergeCell ref="E14:E15"/>
    <mergeCell ref="C16:C17"/>
    <mergeCell ref="D16:D17"/>
    <mergeCell ref="E16:E17"/>
    <mergeCell ref="F16:F17"/>
    <mergeCell ref="E18:E19"/>
    <mergeCell ref="A1:F1"/>
    <mergeCell ref="A2:A3"/>
    <mergeCell ref="B2:B3"/>
    <mergeCell ref="C2:C3"/>
    <mergeCell ref="D2:D3"/>
    <mergeCell ref="E2:E3"/>
    <mergeCell ref="F2:F3"/>
    <mergeCell ref="C4:C5"/>
    <mergeCell ref="D4:D5"/>
    <mergeCell ref="E4:E5"/>
    <mergeCell ref="F4:F5"/>
    <mergeCell ref="A5:A6"/>
    <mergeCell ref="B5:B6"/>
    <mergeCell ref="C6:C7"/>
    <mergeCell ref="D6:D7"/>
    <mergeCell ref="E6:E7"/>
    <mergeCell ref="F6:F7"/>
    <mergeCell ref="B7:B8"/>
    <mergeCell ref="C8:C9"/>
    <mergeCell ref="A7:A8"/>
    <mergeCell ref="A9:A10"/>
    <mergeCell ref="D8:D9"/>
    <mergeCell ref="E8:E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PLANIHA </vt:lpstr>
      <vt:lpstr>LEVANTAMENTO</vt:lpstr>
      <vt:lpstr>'PLANIHA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2022-05-15T03:42:49Z</cp:lastPrinted>
  <dcterms:created xsi:type="dcterms:W3CDTF">2022-03-15T23:19:09Z</dcterms:created>
  <dcterms:modified xsi:type="dcterms:W3CDTF">2023-05-08T16:16:43Z</dcterms:modified>
</cp:coreProperties>
</file>