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VIA VOZ - PROJETOS\NOVA LIMA\BELÁGIO\M-01 MURO DE FLEXÃO\"/>
    </mc:Choice>
  </mc:AlternateContent>
  <bookViews>
    <workbookView xWindow="0" yWindow="0" windowWidth="20490" windowHeight="7650"/>
  </bookViews>
  <sheets>
    <sheet name="PLANIHA " sheetId="1" r:id="rId1"/>
    <sheet name="LEVANTAMENTO" sheetId="2" r:id="rId2"/>
  </sheets>
  <definedNames>
    <definedName name="_xlnm.Print_Area" localSheetId="0">'PLANIHA '!$A$1:$D$17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9" i="1" l="1"/>
  <c r="D17" i="1"/>
  <c r="D13" i="1"/>
  <c r="B70" i="2"/>
  <c r="B59" i="2"/>
  <c r="C35" i="2"/>
  <c r="E35" i="2" s="1"/>
  <c r="C33" i="2"/>
  <c r="E33" i="2" s="1"/>
  <c r="C31" i="2"/>
  <c r="E31" i="2" s="1"/>
  <c r="C29" i="2"/>
  <c r="E29" i="2" s="1"/>
  <c r="C27" i="2"/>
  <c r="E27" i="2" s="1"/>
  <c r="C25" i="2"/>
  <c r="E25" i="2" s="1"/>
  <c r="C23" i="2"/>
  <c r="E23" i="2" s="1"/>
  <c r="F23" i="2" s="1"/>
  <c r="C10" i="2"/>
  <c r="E10" i="2" s="1"/>
  <c r="C12" i="2"/>
  <c r="E12" i="2" s="1"/>
  <c r="C14" i="2"/>
  <c r="E14" i="2" s="1"/>
  <c r="C16" i="2"/>
  <c r="E16" i="2" s="1"/>
  <c r="F25" i="2" l="1"/>
  <c r="F27" i="2" s="1"/>
  <c r="F37" i="2" s="1"/>
  <c r="F29" i="2" l="1"/>
  <c r="F31" i="2" s="1"/>
  <c r="F33" i="2" s="1"/>
  <c r="F35" i="2" s="1"/>
  <c r="B60" i="2"/>
  <c r="D10" i="1"/>
  <c r="B47" i="2"/>
  <c r="D11" i="1" l="1"/>
  <c r="B48" i="2"/>
  <c r="D15" i="1" s="1"/>
  <c r="B43" i="2"/>
  <c r="D14" i="1" s="1"/>
  <c r="C8" i="2" l="1"/>
  <c r="E8" i="2" s="1"/>
  <c r="C6" i="2"/>
  <c r="E6" i="2" s="1"/>
  <c r="C4" i="2"/>
  <c r="E4" i="2" s="1"/>
  <c r="F4" i="2" s="1"/>
  <c r="F6" i="2" l="1"/>
  <c r="F8" i="2" s="1"/>
  <c r="F10" i="2" s="1"/>
  <c r="F12" i="2" s="1"/>
  <c r="F14" i="2" s="1"/>
  <c r="F16" i="2" s="1"/>
  <c r="F18" i="2" l="1"/>
  <c r="D8" i="1" s="1"/>
</calcChain>
</file>

<file path=xl/sharedStrings.xml><?xml version="1.0" encoding="utf-8"?>
<sst xmlns="http://schemas.openxmlformats.org/spreadsheetml/2006/main" count="87" uniqueCount="61">
  <si>
    <t>Data:</t>
  </si>
  <si>
    <t>PLANILHA DE QUANTIDADES</t>
  </si>
  <si>
    <t>Item</t>
  </si>
  <si>
    <t>Descrição</t>
  </si>
  <si>
    <t>Unid.</t>
  </si>
  <si>
    <t>Quant.</t>
  </si>
  <si>
    <t>m²</t>
  </si>
  <si>
    <t>m³</t>
  </si>
  <si>
    <t>m</t>
  </si>
  <si>
    <t>ESCAVAÇÃO</t>
  </si>
  <si>
    <t>ESTACA</t>
  </si>
  <si>
    <t>ÁREA DA SEÇÃO (m²)</t>
  </si>
  <si>
    <t>ÁREA MÉDIA (m²)</t>
  </si>
  <si>
    <t>DISTÂNCIA (m)</t>
  </si>
  <si>
    <t>VOLUME (m³)</t>
  </si>
  <si>
    <t>VOLUME ACUM. (m³)</t>
  </si>
  <si>
    <t>PLANILHA ORÇAMENTÁRIA ANALÍTICA</t>
  </si>
  <si>
    <t>OBRA:</t>
  </si>
  <si>
    <t>LOCAL:</t>
  </si>
  <si>
    <t>VOLUME</t>
  </si>
  <si>
    <t xml:space="preserve">Escavação, carga e transporte de material de 1ª categoria </t>
  </si>
  <si>
    <t>Aterro compactado manualmente - GC&gt;100% (Proctor normal)</t>
  </si>
  <si>
    <t>Areia adensada</t>
  </si>
  <si>
    <t>AREIA ADENSADA</t>
  </si>
  <si>
    <t>Aço CA-50</t>
  </si>
  <si>
    <t>kg</t>
  </si>
  <si>
    <t>Concreto fck=30 MPa</t>
  </si>
  <si>
    <t xml:space="preserve">Formas de compensado plastificado 10 mm - uso geral - utilização de 3 vezes - confecção, instalação e retirada </t>
  </si>
  <si>
    <t>MURO</t>
  </si>
  <si>
    <t>EXTENSÃO</t>
  </si>
  <si>
    <t>ÁREA SEÇÃO</t>
  </si>
  <si>
    <t>ATERRO COMPACTADO</t>
  </si>
  <si>
    <t>EXT</t>
  </si>
  <si>
    <t>GEOTEXTIL</t>
  </si>
  <si>
    <t>COMP SEÇÃO</t>
  </si>
  <si>
    <t>AREA</t>
  </si>
  <si>
    <t>Geotextil não tecido gr&gt;300g/m²</t>
  </si>
  <si>
    <t>CONCRETO</t>
  </si>
  <si>
    <t>FORMA</t>
  </si>
  <si>
    <t>ARMADURA</t>
  </si>
  <si>
    <t>NOVA LIMA - MG</t>
  </si>
  <si>
    <t>ÁREA SEÇÃO 1</t>
  </si>
  <si>
    <t>ÁREA SEÇÃO 2</t>
  </si>
  <si>
    <t>Canaleta retangular em concreto 40X40cm</t>
  </si>
  <si>
    <t>Revestimento vegetal</t>
  </si>
  <si>
    <t>E1+10</t>
  </si>
  <si>
    <t>E2</t>
  </si>
  <si>
    <t>E2+10</t>
  </si>
  <si>
    <t>E3</t>
  </si>
  <si>
    <t>E3+10</t>
  </si>
  <si>
    <t>E4</t>
  </si>
  <si>
    <t>E4+10</t>
  </si>
  <si>
    <t>E5</t>
  </si>
  <si>
    <t>GEOGRELHA</t>
  </si>
  <si>
    <t>ÁREA</t>
  </si>
  <si>
    <t>Geogrelha unidirecional, resistência a tração longitudinal 90kN/m</t>
  </si>
  <si>
    <t>Dissipador de energia DES 03 - DNIT</t>
  </si>
  <si>
    <t>uni</t>
  </si>
  <si>
    <t>Descida dágua em degras DCD-02 (padrão DNIT)</t>
  </si>
  <si>
    <t>CONTENÇÕES NA ESTRADA DO BELÁGIO - M-01</t>
  </si>
  <si>
    <t>Tubo dreno PEAD 50mm corrugado ranhurado, envolto em geotêxtil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</si>
</sst>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0" fontId="3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47626</xdr:rowOff>
    </xdr:from>
    <xdr:to>
      <xdr:col>3</xdr:col>
      <xdr:colOff>685800</xdr:colOff>
      <xdr:row>1</xdr:row>
      <xdr:rowOff>295276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47626"/>
          <a:ext cx="10858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7" zoomScaleNormal="100" zoomScaleSheetLayoutView="100" workbookViewId="0">
      <selection activeCell="A5" sqref="A5:D20"/>
    </sheetView>
  </sheetViews>
  <sheetFormatPr defaultRowHeight="15" x14ac:dyDescent="0.25"/>
  <cols>
    <col min="1" max="1" width="12.7109375" customWidth="1"/>
    <col min="2" max="2" width="57" customWidth="1"/>
    <col min="3" max="3" width="6.85546875" customWidth="1"/>
    <col min="4" max="4" width="12.85546875" customWidth="1"/>
  </cols>
  <sheetData>
    <row r="1" spans="1:4" ht="15" customHeight="1" x14ac:dyDescent="0.25">
      <c r="A1" s="26" t="s">
        <v>16</v>
      </c>
      <c r="B1" s="26"/>
      <c r="C1" s="27"/>
      <c r="D1" s="27"/>
    </row>
    <row r="2" spans="1:4" ht="29.25" customHeight="1" x14ac:dyDescent="0.25">
      <c r="A2" s="26"/>
      <c r="B2" s="26"/>
      <c r="C2" s="27"/>
      <c r="D2" s="27"/>
    </row>
    <row r="3" spans="1:4" ht="15" customHeight="1" x14ac:dyDescent="0.25">
      <c r="A3" s="11" t="s">
        <v>17</v>
      </c>
      <c r="B3" s="7" t="s">
        <v>59</v>
      </c>
      <c r="C3" s="27" t="s">
        <v>0</v>
      </c>
      <c r="D3" s="27"/>
    </row>
    <row r="4" spans="1:4" ht="15" customHeight="1" x14ac:dyDescent="0.25">
      <c r="A4" s="12" t="s">
        <v>18</v>
      </c>
      <c r="B4" s="7" t="s">
        <v>40</v>
      </c>
      <c r="C4" s="28">
        <v>45049</v>
      </c>
      <c r="D4" s="27"/>
    </row>
    <row r="5" spans="1:4" x14ac:dyDescent="0.25">
      <c r="A5" s="29" t="s">
        <v>1</v>
      </c>
      <c r="B5" s="29"/>
      <c r="C5" s="29"/>
      <c r="D5" s="29"/>
    </row>
    <row r="6" spans="1:4" x14ac:dyDescent="0.25">
      <c r="A6" s="29"/>
      <c r="B6" s="29"/>
      <c r="C6" s="29"/>
      <c r="D6" s="29"/>
    </row>
    <row r="7" spans="1:4" x14ac:dyDescent="0.25">
      <c r="A7" s="1" t="s">
        <v>2</v>
      </c>
      <c r="B7" s="2" t="s">
        <v>3</v>
      </c>
      <c r="C7" s="1" t="s">
        <v>4</v>
      </c>
      <c r="D7" s="3" t="s">
        <v>5</v>
      </c>
    </row>
    <row r="8" spans="1:4" x14ac:dyDescent="0.25">
      <c r="A8" s="4">
        <v>1</v>
      </c>
      <c r="B8" s="10" t="s">
        <v>20</v>
      </c>
      <c r="C8" s="4" t="s">
        <v>7</v>
      </c>
      <c r="D8" s="14">
        <f>LEVANTAMENTO!F18</f>
        <v>165.5</v>
      </c>
    </row>
    <row r="9" spans="1:4" ht="30" x14ac:dyDescent="0.25">
      <c r="A9" s="4">
        <v>2</v>
      </c>
      <c r="B9" s="10" t="s">
        <v>55</v>
      </c>
      <c r="C9" s="4" t="s">
        <v>6</v>
      </c>
      <c r="D9" s="14">
        <f>LEVANTAMENTO!B70</f>
        <v>309.39999999999998</v>
      </c>
    </row>
    <row r="10" spans="1:4" x14ac:dyDescent="0.25">
      <c r="A10" s="4">
        <v>3</v>
      </c>
      <c r="B10" s="6" t="s">
        <v>26</v>
      </c>
      <c r="C10" s="4" t="s">
        <v>7</v>
      </c>
      <c r="D10" s="14">
        <f>LEVANTAMENTO!B59</f>
        <v>118</v>
      </c>
    </row>
    <row r="11" spans="1:4" ht="30" x14ac:dyDescent="0.25">
      <c r="A11" s="4">
        <v>4</v>
      </c>
      <c r="B11" s="6" t="s">
        <v>27</v>
      </c>
      <c r="C11" s="4" t="s">
        <v>6</v>
      </c>
      <c r="D11" s="14">
        <f>LEVANTAMENTO!B60</f>
        <v>320</v>
      </c>
    </row>
    <row r="12" spans="1:4" x14ac:dyDescent="0.25">
      <c r="A12" s="4">
        <v>5</v>
      </c>
      <c r="B12" s="6" t="s">
        <v>24</v>
      </c>
      <c r="C12" s="4" t="s">
        <v>25</v>
      </c>
      <c r="D12" s="14">
        <f>887*2+1343</f>
        <v>3117</v>
      </c>
    </row>
    <row r="13" spans="1:4" x14ac:dyDescent="0.25">
      <c r="A13" s="4">
        <v>6</v>
      </c>
      <c r="B13" s="5" t="s">
        <v>21</v>
      </c>
      <c r="C13" s="4" t="s">
        <v>7</v>
      </c>
      <c r="D13" s="14">
        <f>LEVANTAMENTO!F37</f>
        <v>84.9</v>
      </c>
    </row>
    <row r="14" spans="1:4" x14ac:dyDescent="0.25">
      <c r="A14" s="4">
        <v>7</v>
      </c>
      <c r="B14" s="5" t="s">
        <v>22</v>
      </c>
      <c r="C14" s="4" t="s">
        <v>7</v>
      </c>
      <c r="D14" s="14">
        <f>LEVANTAMENTO!B43</f>
        <v>107.8</v>
      </c>
    </row>
    <row r="15" spans="1:4" x14ac:dyDescent="0.25">
      <c r="A15" s="4">
        <v>8</v>
      </c>
      <c r="B15" s="5" t="s">
        <v>36</v>
      </c>
      <c r="C15" s="4" t="s">
        <v>6</v>
      </c>
      <c r="D15" s="14">
        <f>LEVANTAMENTO!B48</f>
        <v>273</v>
      </c>
    </row>
    <row r="16" spans="1:4" x14ac:dyDescent="0.25">
      <c r="A16" s="4">
        <v>9</v>
      </c>
      <c r="B16" s="5" t="s">
        <v>44</v>
      </c>
      <c r="C16" s="4" t="s">
        <v>6</v>
      </c>
      <c r="D16" s="14">
        <v>147</v>
      </c>
    </row>
    <row r="17" spans="1:4" ht="30" x14ac:dyDescent="0.25">
      <c r="A17" s="4">
        <v>10</v>
      </c>
      <c r="B17" s="6" t="s">
        <v>60</v>
      </c>
      <c r="C17" s="4" t="s">
        <v>8</v>
      </c>
      <c r="D17" s="14">
        <f>23*2*2.5</f>
        <v>115</v>
      </c>
    </row>
    <row r="18" spans="1:4" x14ac:dyDescent="0.25">
      <c r="A18" s="4">
        <v>11</v>
      </c>
      <c r="B18" s="6" t="s">
        <v>43</v>
      </c>
      <c r="C18" s="4" t="s">
        <v>8</v>
      </c>
      <c r="D18" s="14">
        <v>80</v>
      </c>
    </row>
    <row r="19" spans="1:4" x14ac:dyDescent="0.25">
      <c r="A19" s="4">
        <v>12</v>
      </c>
      <c r="B19" s="22" t="s">
        <v>58</v>
      </c>
      <c r="C19" s="23" t="s">
        <v>8</v>
      </c>
      <c r="D19" s="25">
        <v>21</v>
      </c>
    </row>
    <row r="20" spans="1:4" x14ac:dyDescent="0.25">
      <c r="A20" s="4">
        <v>13</v>
      </c>
      <c r="B20" s="24" t="s">
        <v>56</v>
      </c>
      <c r="C20" s="23" t="s">
        <v>57</v>
      </c>
      <c r="D20" s="25">
        <v>1</v>
      </c>
    </row>
  </sheetData>
  <mergeCells count="5">
    <mergeCell ref="A1:B2"/>
    <mergeCell ref="C1:D2"/>
    <mergeCell ref="C3:D3"/>
    <mergeCell ref="C4:D4"/>
    <mergeCell ref="A5:D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2" workbookViewId="0">
      <selection activeCell="B74" sqref="B74"/>
    </sheetView>
  </sheetViews>
  <sheetFormatPr defaultRowHeight="15" x14ac:dyDescent="0.25"/>
  <cols>
    <col min="1" max="1" width="12.85546875" customWidth="1"/>
    <col min="2" max="2" width="18.85546875" customWidth="1"/>
    <col min="3" max="3" width="16.42578125" bestFit="1" customWidth="1"/>
    <col min="4" max="4" width="14.28515625" bestFit="1" customWidth="1"/>
    <col min="5" max="5" width="17.28515625" bestFit="1" customWidth="1"/>
    <col min="6" max="6" width="13.5703125" customWidth="1"/>
  </cols>
  <sheetData>
    <row r="1" spans="1:6" x14ac:dyDescent="0.25">
      <c r="A1" s="32" t="s">
        <v>9</v>
      </c>
      <c r="B1" s="33"/>
      <c r="C1" s="33"/>
      <c r="D1" s="33"/>
      <c r="E1" s="33"/>
      <c r="F1" s="34"/>
    </row>
    <row r="2" spans="1:6" x14ac:dyDescent="0.25">
      <c r="A2" s="35" t="s">
        <v>10</v>
      </c>
      <c r="B2" s="35" t="s">
        <v>11</v>
      </c>
      <c r="C2" s="35" t="s">
        <v>12</v>
      </c>
      <c r="D2" s="35" t="s">
        <v>13</v>
      </c>
      <c r="E2" s="35" t="s">
        <v>14</v>
      </c>
      <c r="F2" s="35" t="s">
        <v>15</v>
      </c>
    </row>
    <row r="3" spans="1:6" x14ac:dyDescent="0.25">
      <c r="A3" s="35"/>
      <c r="B3" s="35"/>
      <c r="C3" s="35"/>
      <c r="D3" s="35"/>
      <c r="E3" s="35"/>
      <c r="F3" s="35"/>
    </row>
    <row r="4" spans="1:6" x14ac:dyDescent="0.25">
      <c r="A4" s="8" t="s">
        <v>45</v>
      </c>
      <c r="B4" s="8">
        <v>5.3</v>
      </c>
      <c r="C4" s="31">
        <f>(B4+B5)/2</f>
        <v>5.55</v>
      </c>
      <c r="D4" s="31">
        <v>10</v>
      </c>
      <c r="E4" s="31">
        <f>C4*D4</f>
        <v>55.5</v>
      </c>
      <c r="F4" s="31">
        <f>E4</f>
        <v>55.5</v>
      </c>
    </row>
    <row r="5" spans="1:6" x14ac:dyDescent="0.25">
      <c r="A5" s="36" t="s">
        <v>46</v>
      </c>
      <c r="B5" s="38">
        <v>5.8</v>
      </c>
      <c r="C5" s="31"/>
      <c r="D5" s="31"/>
      <c r="E5" s="31"/>
      <c r="F5" s="31"/>
    </row>
    <row r="6" spans="1:6" x14ac:dyDescent="0.25">
      <c r="A6" s="37"/>
      <c r="B6" s="39"/>
      <c r="C6" s="31">
        <f>(B5+B7)/2</f>
        <v>5.6999999999999993</v>
      </c>
      <c r="D6" s="31">
        <v>10</v>
      </c>
      <c r="E6" s="31">
        <f t="shared" ref="E6" si="0">C6*D6</f>
        <v>56.999999999999993</v>
      </c>
      <c r="F6" s="31">
        <f>E6+F4</f>
        <v>112.5</v>
      </c>
    </row>
    <row r="7" spans="1:6" x14ac:dyDescent="0.25">
      <c r="A7" s="42" t="s">
        <v>47</v>
      </c>
      <c r="B7" s="40">
        <v>5.6</v>
      </c>
      <c r="C7" s="31"/>
      <c r="D7" s="31"/>
      <c r="E7" s="31"/>
      <c r="F7" s="31"/>
    </row>
    <row r="8" spans="1:6" x14ac:dyDescent="0.25">
      <c r="A8" s="43"/>
      <c r="B8" s="41"/>
      <c r="C8" s="31">
        <f t="shared" ref="C8" si="1">(B7+B9)/2</f>
        <v>5.3</v>
      </c>
      <c r="D8" s="31">
        <v>10</v>
      </c>
      <c r="E8" s="31">
        <f t="shared" ref="E8" si="2">C8*D8</f>
        <v>53</v>
      </c>
      <c r="F8" s="31">
        <f t="shared" ref="F8" si="3">E8+F6</f>
        <v>165.5</v>
      </c>
    </row>
    <row r="9" spans="1:6" x14ac:dyDescent="0.25">
      <c r="A9" s="42" t="s">
        <v>48</v>
      </c>
      <c r="B9" s="40">
        <v>5</v>
      </c>
      <c r="C9" s="31"/>
      <c r="D9" s="31"/>
      <c r="E9" s="31"/>
      <c r="F9" s="31"/>
    </row>
    <row r="10" spans="1:6" x14ac:dyDescent="0.25">
      <c r="A10" s="43"/>
      <c r="B10" s="41"/>
      <c r="C10" s="31">
        <f t="shared" ref="C10" si="4">(B9+B11)/2</f>
        <v>4.95</v>
      </c>
      <c r="D10" s="31">
        <v>10</v>
      </c>
      <c r="E10" s="31">
        <f t="shared" ref="E10" si="5">C10*D10</f>
        <v>49.5</v>
      </c>
      <c r="F10" s="31">
        <f t="shared" ref="F10" si="6">E10+F8</f>
        <v>215</v>
      </c>
    </row>
    <row r="11" spans="1:6" x14ac:dyDescent="0.25">
      <c r="A11" s="42" t="s">
        <v>49</v>
      </c>
      <c r="B11" s="40">
        <v>4.9000000000000004</v>
      </c>
      <c r="C11" s="31"/>
      <c r="D11" s="31"/>
      <c r="E11" s="31"/>
      <c r="F11" s="31"/>
    </row>
    <row r="12" spans="1:6" x14ac:dyDescent="0.25">
      <c r="A12" s="43"/>
      <c r="B12" s="41"/>
      <c r="C12" s="31">
        <f t="shared" ref="C12" si="7">(B11+B13)/2</f>
        <v>4.95</v>
      </c>
      <c r="D12" s="31">
        <v>10</v>
      </c>
      <c r="E12" s="31">
        <f t="shared" ref="E12" si="8">C12*D12</f>
        <v>49.5</v>
      </c>
      <c r="F12" s="31">
        <f t="shared" ref="F12" si="9">E12+F10</f>
        <v>264.5</v>
      </c>
    </row>
    <row r="13" spans="1:6" x14ac:dyDescent="0.25">
      <c r="A13" s="42" t="s">
        <v>50</v>
      </c>
      <c r="B13" s="40">
        <v>5</v>
      </c>
      <c r="C13" s="31"/>
      <c r="D13" s="31"/>
      <c r="E13" s="31"/>
      <c r="F13" s="31"/>
    </row>
    <row r="14" spans="1:6" x14ac:dyDescent="0.25">
      <c r="A14" s="43"/>
      <c r="B14" s="41"/>
      <c r="C14" s="31">
        <f t="shared" ref="C14" si="10">(B13+B15)/2</f>
        <v>5.55</v>
      </c>
      <c r="D14" s="31">
        <v>10</v>
      </c>
      <c r="E14" s="31">
        <f t="shared" ref="E14" si="11">C14*D14</f>
        <v>55.5</v>
      </c>
      <c r="F14" s="31">
        <f t="shared" ref="F14" si="12">E14+F12</f>
        <v>320</v>
      </c>
    </row>
    <row r="15" spans="1:6" x14ac:dyDescent="0.25">
      <c r="A15" s="42" t="s">
        <v>51</v>
      </c>
      <c r="B15" s="40">
        <v>6.1</v>
      </c>
      <c r="C15" s="31"/>
      <c r="D15" s="31"/>
      <c r="E15" s="31"/>
      <c r="F15" s="31"/>
    </row>
    <row r="16" spans="1:6" x14ac:dyDescent="0.25">
      <c r="A16" s="43"/>
      <c r="B16" s="41"/>
      <c r="C16" s="31">
        <f t="shared" ref="C16" si="13">(B15+B17)/2</f>
        <v>5.65</v>
      </c>
      <c r="D16" s="31">
        <v>10</v>
      </c>
      <c r="E16" s="31">
        <f t="shared" ref="E16" si="14">C16*D16</f>
        <v>56.5</v>
      </c>
      <c r="F16" s="31">
        <f t="shared" ref="F16" si="15">E16+F14</f>
        <v>376.5</v>
      </c>
    </row>
    <row r="17" spans="1:6" x14ac:dyDescent="0.25">
      <c r="A17" s="42" t="s">
        <v>52</v>
      </c>
      <c r="B17" s="40">
        <v>5.2</v>
      </c>
      <c r="C17" s="31"/>
      <c r="D17" s="31"/>
      <c r="E17" s="31"/>
      <c r="F17" s="31"/>
    </row>
    <row r="18" spans="1:6" x14ac:dyDescent="0.25">
      <c r="A18" s="43"/>
      <c r="B18" s="41"/>
      <c r="C18" s="13"/>
      <c r="D18" s="13"/>
      <c r="E18" s="13"/>
      <c r="F18" s="9">
        <f>F8</f>
        <v>165.5</v>
      </c>
    </row>
    <row r="19" spans="1:6" x14ac:dyDescent="0.25">
      <c r="A19" s="17"/>
      <c r="B19" s="16"/>
      <c r="C19" s="16"/>
      <c r="D19" s="16"/>
      <c r="E19" s="17"/>
      <c r="F19" s="15"/>
    </row>
    <row r="20" spans="1:6" x14ac:dyDescent="0.25">
      <c r="A20" s="32" t="s">
        <v>31</v>
      </c>
      <c r="B20" s="33"/>
      <c r="C20" s="33"/>
      <c r="D20" s="33"/>
      <c r="E20" s="33"/>
      <c r="F20" s="34"/>
    </row>
    <row r="21" spans="1:6" x14ac:dyDescent="0.25">
      <c r="A21" s="35" t="s">
        <v>10</v>
      </c>
      <c r="B21" s="35" t="s">
        <v>11</v>
      </c>
      <c r="C21" s="35" t="s">
        <v>12</v>
      </c>
      <c r="D21" s="35" t="s">
        <v>13</v>
      </c>
      <c r="E21" s="35" t="s">
        <v>14</v>
      </c>
      <c r="F21" s="35" t="s">
        <v>15</v>
      </c>
    </row>
    <row r="22" spans="1:6" x14ac:dyDescent="0.25">
      <c r="A22" s="35"/>
      <c r="B22" s="35"/>
      <c r="C22" s="35"/>
      <c r="D22" s="35"/>
      <c r="E22" s="35"/>
      <c r="F22" s="35"/>
    </row>
    <row r="23" spans="1:6" x14ac:dyDescent="0.25">
      <c r="A23" s="8" t="s">
        <v>45</v>
      </c>
      <c r="B23" s="8">
        <v>2.83</v>
      </c>
      <c r="C23" s="31">
        <f>(B23+B24)/2</f>
        <v>2.83</v>
      </c>
      <c r="D23" s="31">
        <v>10</v>
      </c>
      <c r="E23" s="31">
        <f>C23*D23</f>
        <v>28.3</v>
      </c>
      <c r="F23" s="31">
        <f>E23</f>
        <v>28.3</v>
      </c>
    </row>
    <row r="24" spans="1:6" x14ac:dyDescent="0.25">
      <c r="A24" s="36" t="s">
        <v>46</v>
      </c>
      <c r="B24" s="38">
        <v>2.83</v>
      </c>
      <c r="C24" s="31"/>
      <c r="D24" s="31"/>
      <c r="E24" s="31"/>
      <c r="F24" s="31"/>
    </row>
    <row r="25" spans="1:6" x14ac:dyDescent="0.25">
      <c r="A25" s="37"/>
      <c r="B25" s="39"/>
      <c r="C25" s="31">
        <f>(B24+B26)/2</f>
        <v>2.83</v>
      </c>
      <c r="D25" s="31">
        <v>10</v>
      </c>
      <c r="E25" s="31">
        <f t="shared" ref="E25" si="16">C25*D25</f>
        <v>28.3</v>
      </c>
      <c r="F25" s="31">
        <f>E25+F23</f>
        <v>56.6</v>
      </c>
    </row>
    <row r="26" spans="1:6" x14ac:dyDescent="0.25">
      <c r="A26" s="42" t="s">
        <v>47</v>
      </c>
      <c r="B26" s="38">
        <v>2.83</v>
      </c>
      <c r="C26" s="31"/>
      <c r="D26" s="31"/>
      <c r="E26" s="31"/>
      <c r="F26" s="31"/>
    </row>
    <row r="27" spans="1:6" x14ac:dyDescent="0.25">
      <c r="A27" s="43"/>
      <c r="B27" s="39"/>
      <c r="C27" s="31">
        <f t="shared" ref="C27" si="17">(B26+B28)/2</f>
        <v>2.83</v>
      </c>
      <c r="D27" s="31">
        <v>10</v>
      </c>
      <c r="E27" s="31">
        <f t="shared" ref="E27" si="18">C27*D27</f>
        <v>28.3</v>
      </c>
      <c r="F27" s="31">
        <f t="shared" ref="F27" si="19">E27+F25</f>
        <v>84.9</v>
      </c>
    </row>
    <row r="28" spans="1:6" x14ac:dyDescent="0.25">
      <c r="A28" s="42" t="s">
        <v>48</v>
      </c>
      <c r="B28" s="38">
        <v>2.83</v>
      </c>
      <c r="C28" s="31"/>
      <c r="D28" s="31"/>
      <c r="E28" s="31"/>
      <c r="F28" s="31"/>
    </row>
    <row r="29" spans="1:6" x14ac:dyDescent="0.25">
      <c r="A29" s="43"/>
      <c r="B29" s="39"/>
      <c r="C29" s="31">
        <f t="shared" ref="C29" si="20">(B28+B30)/2</f>
        <v>3.2650000000000001</v>
      </c>
      <c r="D29" s="31">
        <v>10</v>
      </c>
      <c r="E29" s="31">
        <f t="shared" ref="E29" si="21">C29*D29</f>
        <v>32.65</v>
      </c>
      <c r="F29" s="31">
        <f t="shared" ref="F29" si="22">E29+F27</f>
        <v>117.55000000000001</v>
      </c>
    </row>
    <row r="30" spans="1:6" x14ac:dyDescent="0.25">
      <c r="A30" s="42" t="s">
        <v>49</v>
      </c>
      <c r="B30" s="40">
        <v>3.7</v>
      </c>
      <c r="C30" s="31"/>
      <c r="D30" s="31"/>
      <c r="E30" s="31"/>
      <c r="F30" s="31"/>
    </row>
    <row r="31" spans="1:6" x14ac:dyDescent="0.25">
      <c r="A31" s="43"/>
      <c r="B31" s="41"/>
      <c r="C31" s="31">
        <f t="shared" ref="C31" si="23">(B30+B32)/2</f>
        <v>3.7</v>
      </c>
      <c r="D31" s="31">
        <v>10</v>
      </c>
      <c r="E31" s="31">
        <f t="shared" ref="E31" si="24">C31*D31</f>
        <v>37</v>
      </c>
      <c r="F31" s="31">
        <f t="shared" ref="F31" si="25">E31+F29</f>
        <v>154.55000000000001</v>
      </c>
    </row>
    <row r="32" spans="1:6" x14ac:dyDescent="0.25">
      <c r="A32" s="42" t="s">
        <v>50</v>
      </c>
      <c r="B32" s="40">
        <v>3.7</v>
      </c>
      <c r="C32" s="31"/>
      <c r="D32" s="31"/>
      <c r="E32" s="31"/>
      <c r="F32" s="31"/>
    </row>
    <row r="33" spans="1:6" x14ac:dyDescent="0.25">
      <c r="A33" s="43"/>
      <c r="B33" s="41"/>
      <c r="C33" s="31">
        <f t="shared" ref="C33" si="26">(B32+B34)/2</f>
        <v>3.7</v>
      </c>
      <c r="D33" s="31">
        <v>10</v>
      </c>
      <c r="E33" s="31">
        <f t="shared" ref="E33" si="27">C33*D33</f>
        <v>37</v>
      </c>
      <c r="F33" s="31">
        <f t="shared" ref="F33" si="28">E33+F31</f>
        <v>191.55</v>
      </c>
    </row>
    <row r="34" spans="1:6" x14ac:dyDescent="0.25">
      <c r="A34" s="42" t="s">
        <v>51</v>
      </c>
      <c r="B34" s="40">
        <v>3.7</v>
      </c>
      <c r="C34" s="31"/>
      <c r="D34" s="31"/>
      <c r="E34" s="31"/>
      <c r="F34" s="31"/>
    </row>
    <row r="35" spans="1:6" x14ac:dyDescent="0.25">
      <c r="A35" s="43"/>
      <c r="B35" s="41"/>
      <c r="C35" s="31">
        <f t="shared" ref="C35" si="29">(B34+B36)/2</f>
        <v>4.43</v>
      </c>
      <c r="D35" s="31">
        <v>10</v>
      </c>
      <c r="E35" s="31">
        <f t="shared" ref="E35" si="30">C35*D35</f>
        <v>44.3</v>
      </c>
      <c r="F35" s="31">
        <f t="shared" ref="F35" si="31">E35+F33</f>
        <v>235.85000000000002</v>
      </c>
    </row>
    <row r="36" spans="1:6" x14ac:dyDescent="0.25">
      <c r="A36" s="42" t="s">
        <v>52</v>
      </c>
      <c r="B36" s="40">
        <v>5.16</v>
      </c>
      <c r="C36" s="31"/>
      <c r="D36" s="31"/>
      <c r="E36" s="31"/>
      <c r="F36" s="31"/>
    </row>
    <row r="37" spans="1:6" x14ac:dyDescent="0.25">
      <c r="A37" s="43"/>
      <c r="B37" s="41"/>
      <c r="C37" s="20"/>
      <c r="D37" s="20"/>
      <c r="E37" s="20"/>
      <c r="F37" s="9">
        <f>F27</f>
        <v>84.9</v>
      </c>
    </row>
    <row r="38" spans="1:6" x14ac:dyDescent="0.25">
      <c r="A38" s="17"/>
      <c r="B38" s="16"/>
      <c r="C38" s="16"/>
      <c r="D38" s="16"/>
      <c r="E38" s="17"/>
      <c r="F38" s="15"/>
    </row>
    <row r="39" spans="1:6" x14ac:dyDescent="0.25">
      <c r="A39" s="17"/>
      <c r="B39" s="16"/>
      <c r="C39" s="16"/>
      <c r="D39" s="16"/>
      <c r="E39" s="17"/>
      <c r="F39" s="15"/>
    </row>
    <row r="40" spans="1:6" x14ac:dyDescent="0.25">
      <c r="A40" s="32" t="s">
        <v>23</v>
      </c>
      <c r="B40" s="33"/>
      <c r="C40" s="33"/>
      <c r="D40" s="33"/>
      <c r="E40" s="33"/>
      <c r="F40" s="34"/>
    </row>
    <row r="41" spans="1:6" x14ac:dyDescent="0.25">
      <c r="A41" s="17" t="s">
        <v>30</v>
      </c>
      <c r="B41" s="16">
        <v>1.54</v>
      </c>
      <c r="C41" s="16"/>
      <c r="D41" s="16"/>
      <c r="E41" s="17"/>
      <c r="F41" s="15"/>
    </row>
    <row r="42" spans="1:6" x14ac:dyDescent="0.25">
      <c r="A42" s="17" t="s">
        <v>32</v>
      </c>
      <c r="B42" s="16">
        <v>70</v>
      </c>
      <c r="C42" s="16"/>
      <c r="D42" s="16"/>
      <c r="E42" s="17"/>
      <c r="F42" s="15"/>
    </row>
    <row r="43" spans="1:6" x14ac:dyDescent="0.25">
      <c r="A43" s="17" t="s">
        <v>19</v>
      </c>
      <c r="B43" s="16">
        <f>B41*B42</f>
        <v>107.8</v>
      </c>
      <c r="C43" s="16"/>
      <c r="D43" s="16"/>
      <c r="E43" s="17"/>
      <c r="F43" s="15"/>
    </row>
    <row r="44" spans="1:6" x14ac:dyDescent="0.25">
      <c r="A44" s="17"/>
      <c r="B44" s="16"/>
      <c r="C44" s="16"/>
      <c r="D44" s="16"/>
      <c r="E44" s="17"/>
      <c r="F44" s="15"/>
    </row>
    <row r="45" spans="1:6" x14ac:dyDescent="0.25">
      <c r="A45" s="32" t="s">
        <v>33</v>
      </c>
      <c r="B45" s="33"/>
      <c r="C45" s="33"/>
      <c r="D45" s="33"/>
      <c r="E45" s="33"/>
      <c r="F45" s="34"/>
    </row>
    <row r="46" spans="1:6" x14ac:dyDescent="0.25">
      <c r="A46" s="17" t="s">
        <v>34</v>
      </c>
      <c r="B46" s="16">
        <v>3.9</v>
      </c>
      <c r="C46" s="16"/>
      <c r="D46" s="16"/>
      <c r="E46" s="17"/>
      <c r="F46" s="15"/>
    </row>
    <row r="47" spans="1:6" x14ac:dyDescent="0.25">
      <c r="A47" s="17" t="s">
        <v>32</v>
      </c>
      <c r="B47" s="16">
        <f>B42</f>
        <v>70</v>
      </c>
      <c r="C47" s="16"/>
      <c r="D47" s="16"/>
      <c r="E47" s="17"/>
      <c r="F47" s="15"/>
    </row>
    <row r="48" spans="1:6" x14ac:dyDescent="0.25">
      <c r="A48" s="17" t="s">
        <v>35</v>
      </c>
      <c r="B48" s="16">
        <f>B46*B47</f>
        <v>273</v>
      </c>
      <c r="C48" s="16"/>
      <c r="D48" s="16"/>
      <c r="E48" s="17"/>
      <c r="F48" s="15"/>
    </row>
    <row r="49" spans="1:6" x14ac:dyDescent="0.25">
      <c r="A49" s="17"/>
      <c r="B49" s="16"/>
      <c r="C49" s="16"/>
      <c r="D49" s="16"/>
      <c r="E49" s="17"/>
      <c r="F49" s="15"/>
    </row>
    <row r="50" spans="1:6" x14ac:dyDescent="0.25">
      <c r="A50" s="17"/>
      <c r="B50" s="16"/>
      <c r="C50" s="16"/>
      <c r="D50" s="16"/>
      <c r="E50" s="17"/>
      <c r="F50" s="15"/>
    </row>
    <row r="51" spans="1:6" x14ac:dyDescent="0.25">
      <c r="A51" s="30" t="s">
        <v>28</v>
      </c>
      <c r="B51" s="30"/>
      <c r="C51" s="30"/>
      <c r="D51" s="30"/>
      <c r="E51" s="30"/>
      <c r="F51" s="15"/>
    </row>
    <row r="52" spans="1:6" x14ac:dyDescent="0.25">
      <c r="C52" s="16"/>
      <c r="D52" s="16"/>
      <c r="E52" s="16"/>
      <c r="F52" s="15"/>
    </row>
    <row r="53" spans="1:6" x14ac:dyDescent="0.25">
      <c r="A53" s="17" t="s">
        <v>41</v>
      </c>
      <c r="B53" s="16">
        <v>1.6</v>
      </c>
      <c r="C53" s="16"/>
      <c r="D53" s="16"/>
      <c r="E53" s="16"/>
      <c r="F53" s="15"/>
    </row>
    <row r="54" spans="1:6" x14ac:dyDescent="0.25">
      <c r="A54" s="17" t="s">
        <v>29</v>
      </c>
      <c r="B54" s="16">
        <v>40</v>
      </c>
      <c r="D54" s="16"/>
      <c r="E54" s="16"/>
      <c r="F54" s="15"/>
    </row>
    <row r="55" spans="1:6" x14ac:dyDescent="0.25">
      <c r="C55" s="16"/>
      <c r="D55" s="16"/>
      <c r="E55" s="16"/>
      <c r="F55" s="15"/>
    </row>
    <row r="56" spans="1:6" x14ac:dyDescent="0.25">
      <c r="A56" s="17" t="s">
        <v>42</v>
      </c>
      <c r="B56" s="16">
        <v>1.8</v>
      </c>
      <c r="C56" s="16"/>
      <c r="D56" s="16"/>
      <c r="E56" s="16"/>
      <c r="F56" s="15"/>
    </row>
    <row r="57" spans="1:6" x14ac:dyDescent="0.25">
      <c r="A57" s="17" t="s">
        <v>29</v>
      </c>
      <c r="B57" s="21">
        <v>30</v>
      </c>
      <c r="C57" s="16"/>
      <c r="D57" s="16"/>
      <c r="E57" s="16"/>
      <c r="F57" s="15"/>
    </row>
    <row r="58" spans="1:6" x14ac:dyDescent="0.25">
      <c r="C58" s="16"/>
      <c r="D58" s="16"/>
      <c r="E58" s="16"/>
      <c r="F58" s="15"/>
    </row>
    <row r="59" spans="1:6" x14ac:dyDescent="0.25">
      <c r="A59" s="17" t="s">
        <v>37</v>
      </c>
      <c r="B59" s="16">
        <f>B53*B54+B56*B57</f>
        <v>118</v>
      </c>
      <c r="C59" s="16"/>
      <c r="D59" s="16"/>
      <c r="E59" s="16"/>
      <c r="F59" s="15"/>
    </row>
    <row r="60" spans="1:6" x14ac:dyDescent="0.25">
      <c r="A60" s="18" t="s">
        <v>38</v>
      </c>
      <c r="B60" s="16">
        <f>8*B54</f>
        <v>320</v>
      </c>
      <c r="C60" s="16"/>
      <c r="D60" s="9"/>
      <c r="E60" s="16"/>
      <c r="F60" s="15"/>
    </row>
    <row r="61" spans="1:6" x14ac:dyDescent="0.25">
      <c r="A61" s="17" t="s">
        <v>39</v>
      </c>
      <c r="B61" s="16"/>
      <c r="C61" s="16"/>
      <c r="D61" s="19"/>
      <c r="E61" s="16"/>
      <c r="F61" s="15"/>
    </row>
    <row r="65" spans="1:5" x14ac:dyDescent="0.25">
      <c r="A65" s="30" t="s">
        <v>53</v>
      </c>
      <c r="B65" s="30"/>
      <c r="C65" s="30"/>
      <c r="D65" s="30"/>
      <c r="E65" s="30"/>
    </row>
    <row r="67" spans="1:5" x14ac:dyDescent="0.25">
      <c r="A67" t="s">
        <v>34</v>
      </c>
      <c r="B67">
        <v>4.42</v>
      </c>
    </row>
    <row r="68" spans="1:5" x14ac:dyDescent="0.25">
      <c r="A68" t="s">
        <v>29</v>
      </c>
      <c r="B68">
        <v>70</v>
      </c>
    </row>
    <row r="70" spans="1:5" x14ac:dyDescent="0.25">
      <c r="A70" t="s">
        <v>54</v>
      </c>
      <c r="B70">
        <f>B67*B68</f>
        <v>309.39999999999998</v>
      </c>
    </row>
  </sheetData>
  <mergeCells count="102">
    <mergeCell ref="A65:E65"/>
    <mergeCell ref="D35:D36"/>
    <mergeCell ref="E35:E36"/>
    <mergeCell ref="F35:F36"/>
    <mergeCell ref="A36:A37"/>
    <mergeCell ref="B36:B37"/>
    <mergeCell ref="F29:F30"/>
    <mergeCell ref="A30:A31"/>
    <mergeCell ref="B30:B31"/>
    <mergeCell ref="C31:C32"/>
    <mergeCell ref="D31:D32"/>
    <mergeCell ref="E31:E32"/>
    <mergeCell ref="F31:F32"/>
    <mergeCell ref="A32:A33"/>
    <mergeCell ref="B32:B33"/>
    <mergeCell ref="C33:C34"/>
    <mergeCell ref="D33:D34"/>
    <mergeCell ref="E33:E34"/>
    <mergeCell ref="F33:F34"/>
    <mergeCell ref="A34:A35"/>
    <mergeCell ref="B34:B35"/>
    <mergeCell ref="C35:C36"/>
    <mergeCell ref="A28:A29"/>
    <mergeCell ref="B28:B29"/>
    <mergeCell ref="C29:C30"/>
    <mergeCell ref="D29:D30"/>
    <mergeCell ref="E29:E30"/>
    <mergeCell ref="C23:C24"/>
    <mergeCell ref="D23:D24"/>
    <mergeCell ref="E23:E24"/>
    <mergeCell ref="F23:F24"/>
    <mergeCell ref="A24:A25"/>
    <mergeCell ref="B24:B25"/>
    <mergeCell ref="C25:C26"/>
    <mergeCell ref="D25:D26"/>
    <mergeCell ref="E25:E26"/>
    <mergeCell ref="F25:F26"/>
    <mergeCell ref="A26:A27"/>
    <mergeCell ref="B26:B27"/>
    <mergeCell ref="C27:C28"/>
    <mergeCell ref="D27:D28"/>
    <mergeCell ref="E27:E28"/>
    <mergeCell ref="F27:F28"/>
    <mergeCell ref="A20:F20"/>
    <mergeCell ref="A21:A22"/>
    <mergeCell ref="B21:B22"/>
    <mergeCell ref="C21:C22"/>
    <mergeCell ref="D21:D22"/>
    <mergeCell ref="E21:E22"/>
    <mergeCell ref="F21:F22"/>
    <mergeCell ref="D14:D15"/>
    <mergeCell ref="E14:E15"/>
    <mergeCell ref="F14:F15"/>
    <mergeCell ref="C16:C17"/>
    <mergeCell ref="D16:D17"/>
    <mergeCell ref="E16:E17"/>
    <mergeCell ref="F16:F17"/>
    <mergeCell ref="A17:A18"/>
    <mergeCell ref="B17:B18"/>
    <mergeCell ref="A15:A16"/>
    <mergeCell ref="B15:B16"/>
    <mergeCell ref="C10:C11"/>
    <mergeCell ref="C14:C15"/>
    <mergeCell ref="A9:A10"/>
    <mergeCell ref="B9:B10"/>
    <mergeCell ref="A11:A12"/>
    <mergeCell ref="B11:B12"/>
    <mergeCell ref="A13:A14"/>
    <mergeCell ref="B13:B14"/>
    <mergeCell ref="D8:D9"/>
    <mergeCell ref="E8:E9"/>
    <mergeCell ref="D10:D11"/>
    <mergeCell ref="E10:E11"/>
    <mergeCell ref="F10:F11"/>
    <mergeCell ref="C12:C13"/>
    <mergeCell ref="D12:D13"/>
    <mergeCell ref="E12:E13"/>
    <mergeCell ref="F12:F13"/>
    <mergeCell ref="A51:E51"/>
    <mergeCell ref="F8:F9"/>
    <mergeCell ref="A1:F1"/>
    <mergeCell ref="A2:A3"/>
    <mergeCell ref="B2:B3"/>
    <mergeCell ref="C2:C3"/>
    <mergeCell ref="D2:D3"/>
    <mergeCell ref="E2:E3"/>
    <mergeCell ref="F2:F3"/>
    <mergeCell ref="A40:F40"/>
    <mergeCell ref="A45:F45"/>
    <mergeCell ref="C4:C5"/>
    <mergeCell ref="D4:D5"/>
    <mergeCell ref="E4:E5"/>
    <mergeCell ref="F4:F5"/>
    <mergeCell ref="A5:A6"/>
    <mergeCell ref="B5:B6"/>
    <mergeCell ref="C6:C7"/>
    <mergeCell ref="D6:D7"/>
    <mergeCell ref="E6:E7"/>
    <mergeCell ref="F6:F7"/>
    <mergeCell ref="B7:B8"/>
    <mergeCell ref="C8:C9"/>
    <mergeCell ref="A7:A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PLANIHA </vt:lpstr>
      <vt:lpstr>LEVANTAMENTO</vt:lpstr>
      <vt:lpstr>'PLANIHA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2022-05-15T03:42:49Z</cp:lastPrinted>
  <dcterms:created xsi:type="dcterms:W3CDTF">2022-03-15T23:19:09Z</dcterms:created>
  <dcterms:modified xsi:type="dcterms:W3CDTF">2023-05-08T16:04:31Z</dcterms:modified>
</cp:coreProperties>
</file>